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497" activeTab="1"/>
  </bookViews>
  <sheets>
    <sheet name="Attendance Record" sheetId="1" r:id="rId1"/>
    <sheet name="January thru June 2010" sheetId="2" r:id="rId2"/>
  </sheets>
  <calcPr calcId="125725"/>
</workbook>
</file>

<file path=xl/calcChain.xml><?xml version="1.0" encoding="utf-8"?>
<calcChain xmlns="http://schemas.openxmlformats.org/spreadsheetml/2006/main">
  <c r="M23" i="1"/>
  <c r="N30" i="2"/>
  <c r="M13"/>
  <c r="M14"/>
  <c r="M15"/>
  <c r="M16"/>
  <c r="M17"/>
  <c r="M18"/>
  <c r="M19"/>
  <c r="M20"/>
  <c r="M21"/>
  <c r="M22"/>
  <c r="M23"/>
  <c r="M24"/>
  <c r="M25"/>
  <c r="M26"/>
  <c r="M27"/>
  <c r="M28"/>
  <c r="M29"/>
  <c r="M11"/>
  <c r="F30"/>
  <c r="F32" s="1"/>
  <c r="L22"/>
  <c r="L23"/>
  <c r="L24"/>
  <c r="L25"/>
  <c r="L23" i="1"/>
  <c r="F51" i="2"/>
  <c r="F74"/>
  <c r="F72"/>
  <c r="L63"/>
  <c r="M63" s="1"/>
  <c r="L64"/>
  <c r="M64" s="1"/>
  <c r="L65"/>
  <c r="L66"/>
  <c r="M66" s="1"/>
  <c r="L67"/>
  <c r="M67" s="1"/>
  <c r="L68"/>
  <c r="M68" s="1"/>
  <c r="L69"/>
  <c r="L70"/>
  <c r="M70" s="1"/>
  <c r="L71"/>
  <c r="M71" s="1"/>
  <c r="M65"/>
  <c r="M69"/>
  <c r="N72"/>
  <c r="N51"/>
  <c r="F53"/>
  <c r="L19"/>
  <c r="L20"/>
  <c r="L21"/>
  <c r="L26"/>
  <c r="L27"/>
  <c r="L28"/>
  <c r="L29"/>
  <c r="L18"/>
  <c r="L62"/>
  <c r="M62" s="1"/>
  <c r="L41"/>
  <c r="M41" s="1"/>
  <c r="L29" i="1"/>
  <c r="K23"/>
  <c r="H29"/>
  <c r="G23"/>
  <c r="D29"/>
  <c r="D30" i="2"/>
  <c r="C21" i="1" s="1"/>
  <c r="E30" i="2"/>
  <c r="E32" s="1"/>
  <c r="H30"/>
  <c r="C27" i="1" s="1"/>
  <c r="I30" i="2"/>
  <c r="C28" i="1" s="1"/>
  <c r="J30" i="2"/>
  <c r="C29" i="1" s="1"/>
  <c r="L42" i="2"/>
  <c r="M42" s="1"/>
  <c r="L43"/>
  <c r="M43" s="1"/>
  <c r="L44"/>
  <c r="M44" s="1"/>
  <c r="L45"/>
  <c r="M45" s="1"/>
  <c r="L46"/>
  <c r="M46" s="1"/>
  <c r="L47"/>
  <c r="M47" s="1"/>
  <c r="L48"/>
  <c r="M48" s="1"/>
  <c r="L49"/>
  <c r="M49" s="1"/>
  <c r="L50"/>
  <c r="M50" s="1"/>
  <c r="D21" i="1"/>
  <c r="H21"/>
  <c r="L21"/>
  <c r="D22"/>
  <c r="H22"/>
  <c r="L22"/>
  <c r="D23"/>
  <c r="H23"/>
  <c r="I23" s="1"/>
  <c r="D27"/>
  <c r="H27"/>
  <c r="L27"/>
  <c r="D28"/>
  <c r="H28"/>
  <c r="L28"/>
  <c r="L11" i="2"/>
  <c r="L12"/>
  <c r="M12" s="1"/>
  <c r="L13"/>
  <c r="L14"/>
  <c r="L15"/>
  <c r="L16"/>
  <c r="L17"/>
  <c r="D51"/>
  <c r="G21" i="1" s="1"/>
  <c r="E51" i="2"/>
  <c r="E53" s="1"/>
  <c r="H51"/>
  <c r="H53" s="1"/>
  <c r="I51"/>
  <c r="G28" i="1" s="1"/>
  <c r="J51" i="2"/>
  <c r="G29" i="1" s="1"/>
  <c r="I29" s="1"/>
  <c r="D72" i="2"/>
  <c r="K21" i="1" s="1"/>
  <c r="M21" s="1"/>
  <c r="E72" i="2"/>
  <c r="K22" i="1" s="1"/>
  <c r="H72" i="2"/>
  <c r="H74" s="1"/>
  <c r="I72"/>
  <c r="I74" s="1"/>
  <c r="J72"/>
  <c r="J74" s="1"/>
  <c r="I32"/>
  <c r="H32"/>
  <c r="K28" i="1"/>
  <c r="E74" i="2"/>
  <c r="D53"/>
  <c r="I53"/>
  <c r="C23" i="1"/>
  <c r="E23" s="1"/>
  <c r="K29"/>
  <c r="M29" s="1"/>
  <c r="C22"/>
  <c r="E22" s="1"/>
  <c r="J32" i="2" l="1"/>
  <c r="L30"/>
  <c r="M30" s="1"/>
  <c r="D32"/>
  <c r="I21" i="1"/>
  <c r="K27"/>
  <c r="M27" s="1"/>
  <c r="M28"/>
  <c r="M22"/>
  <c r="G27"/>
  <c r="I27" s="1"/>
  <c r="L51" i="2"/>
  <c r="M51" s="1"/>
  <c r="G22" i="1"/>
  <c r="I22" s="1"/>
  <c r="L72" i="2"/>
  <c r="M72" s="1"/>
  <c r="J53"/>
  <c r="D74"/>
  <c r="I28" i="1"/>
  <c r="E27"/>
  <c r="E29"/>
  <c r="E21"/>
  <c r="E28"/>
</calcChain>
</file>

<file path=xl/sharedStrings.xml><?xml version="1.0" encoding="utf-8"?>
<sst xmlns="http://schemas.openxmlformats.org/spreadsheetml/2006/main" count="99" uniqueCount="52">
  <si>
    <t>MEETING ATTENDANCE</t>
  </si>
  <si>
    <t>OUTINGS ATTENDANCE</t>
  </si>
  <si>
    <t>COMMUNITY SERVICE</t>
  </si>
  <si>
    <t>TOTAL MEETING DAYS ATTENDED</t>
  </si>
  <si>
    <t>TOTAL MEETING DAYS</t>
  </si>
  <si>
    <t>TOTAL MEETING ATTENDANCE %</t>
  </si>
  <si>
    <t>TOTAL OUTTING DAYS ATTENDED</t>
  </si>
  <si>
    <t>TOTAL OUTING DAYS</t>
  </si>
  <si>
    <t>TOTAL OUTING ATTENDANCE %</t>
  </si>
  <si>
    <t>Eric Magyar</t>
  </si>
  <si>
    <t>Andrew Pearson</t>
  </si>
  <si>
    <t>Christopher Pearson</t>
  </si>
  <si>
    <t>Hayden Lawrence</t>
  </si>
  <si>
    <t>MINIMUM REQUIREMENT IS 50%</t>
  </si>
  <si>
    <t>MINIMUM REQUIREMENT IS 33%</t>
  </si>
  <si>
    <t>ERIC MAGYAR</t>
  </si>
  <si>
    <t>ANDREW PEARSON</t>
  </si>
  <si>
    <t>CHRIS PEARSON</t>
  </si>
  <si>
    <t>HAYDEN LAWRENCE</t>
  </si>
  <si>
    <t>CARSON BEAM</t>
  </si>
  <si>
    <t>TOTAL TROOP MEETING ATTENDANCE</t>
  </si>
  <si>
    <t>MEETING</t>
  </si>
  <si>
    <t>DATE</t>
  </si>
  <si>
    <t># of DAYS</t>
  </si>
  <si>
    <t>PL</t>
  </si>
  <si>
    <t>APL</t>
  </si>
  <si>
    <t>Troop Meeting</t>
  </si>
  <si>
    <t>TOTAL MEETING ATTENDANCE</t>
  </si>
  <si>
    <t>IND. SCOUT MEETING ATTENDANCE %</t>
  </si>
  <si>
    <t>TOTAL TROOP   OUTING ATTENDANCE</t>
  </si>
  <si>
    <t>OUTING</t>
  </si>
  <si>
    <t>TOTAL OUTING ATTENDANCE</t>
  </si>
  <si>
    <t>IND. SCOUT OUTTING ATTENDANCE %</t>
  </si>
  <si>
    <t># of HOURS</t>
  </si>
  <si>
    <t>TOTAL HOURS COMMUNITY SERVICE  ATTENDANCE</t>
  </si>
  <si>
    <t>IND. SCOUT COMMUNITY SERVICE ATTENDANCE %</t>
  </si>
  <si>
    <t>TOTAL TROOP   COMMUNITY SERVICE ATTENDANCE</t>
  </si>
  <si>
    <t>TOTAL COMMUNITY SERVICE ATTENDANCE %</t>
  </si>
  <si>
    <t xml:space="preserve">TOTAL COMMUNITY SERVICE HOURS </t>
  </si>
  <si>
    <t>TOTAL COMMUNITY SERVICE HOURS AVAILABLE</t>
  </si>
  <si>
    <t>Caron Beam</t>
  </si>
  <si>
    <t>WinterPlace Ski Trip</t>
  </si>
  <si>
    <t>Scouting for Food</t>
  </si>
  <si>
    <t>Troop Meeting (snow day)</t>
  </si>
  <si>
    <t>Merit Badge College</t>
  </si>
  <si>
    <t>BRAUN WILSON</t>
  </si>
  <si>
    <t>Braun Wilson</t>
  </si>
  <si>
    <t>FLAMING ARROWS</t>
  </si>
  <si>
    <t>APACHE</t>
  </si>
  <si>
    <t>Scout Sunday</t>
  </si>
  <si>
    <t>TROOP 110 ATTENDANCE 2010</t>
  </si>
  <si>
    <t>January - June 2010</t>
  </si>
</sst>
</file>

<file path=xl/styles.xml><?xml version="1.0" encoding="utf-8"?>
<styleSheet xmlns="http://schemas.openxmlformats.org/spreadsheetml/2006/main">
  <numFmts count="1">
    <numFmt numFmtId="164" formatCode="mm/dd/yy"/>
  </numFmts>
  <fonts count="15">
    <font>
      <sz val="10"/>
      <name val="Arial"/>
      <family val="2"/>
    </font>
    <font>
      <b/>
      <i/>
      <sz val="18"/>
      <color indexed="10"/>
      <name val="Arial"/>
      <family val="2"/>
    </font>
    <font>
      <b/>
      <sz val="10"/>
      <name val="Arial"/>
      <family val="2"/>
    </font>
    <font>
      <b/>
      <i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4"/>
      <color indexed="9"/>
      <name val="Arial"/>
      <family val="2"/>
    </font>
    <font>
      <b/>
      <i/>
      <sz val="12"/>
      <color indexed="9"/>
      <name val="Arial"/>
      <family val="2"/>
    </font>
    <font>
      <b/>
      <i/>
      <sz val="12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8"/>
      <color rgb="FFBF862C"/>
      <name val="Tahoma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0"/>
        <bgColor indexed="53"/>
      </patternFill>
    </fill>
    <fill>
      <patternFill patternType="solid">
        <fgColor indexed="32"/>
        <bgColor indexed="39"/>
      </patternFill>
    </fill>
    <fill>
      <patternFill patternType="solid">
        <fgColor indexed="17"/>
        <bgColor indexed="59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53"/>
      </left>
      <right/>
      <top/>
      <bottom/>
      <diagonal/>
    </border>
    <border>
      <left style="medium">
        <color indexed="53"/>
      </left>
      <right style="medium">
        <color indexed="53"/>
      </right>
      <top/>
      <bottom/>
      <diagonal/>
    </border>
    <border>
      <left/>
      <right style="medium">
        <color indexed="53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0" fillId="2" borderId="0" xfId="0" applyFill="1"/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0" fillId="0" borderId="0" xfId="0" applyNumberFormat="1"/>
    <xf numFmtId="10" fontId="0" fillId="0" borderId="0" xfId="0" applyNumberFormat="1"/>
    <xf numFmtId="0" fontId="4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0" fillId="0" borderId="0" xfId="0" applyFont="1" applyAlignment="1">
      <alignment wrapText="1"/>
    </xf>
    <xf numFmtId="164" fontId="0" fillId="0" borderId="0" xfId="0" applyNumberFormat="1"/>
    <xf numFmtId="0" fontId="8" fillId="5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8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2" fillId="0" borderId="0" xfId="0" applyFont="1"/>
    <xf numFmtId="0" fontId="0" fillId="0" borderId="0" xfId="0" applyAlignment="1">
      <alignment horizontal="center" wrapText="1"/>
    </xf>
    <xf numFmtId="14" fontId="0" fillId="0" borderId="0" xfId="0" applyNumberFormat="1"/>
    <xf numFmtId="0" fontId="0" fillId="3" borderId="2" xfId="0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80099"/>
      <rgbColor rgb="00FF00FF"/>
      <rgbColor rgb="00FFFF00"/>
      <rgbColor rgb="0000FFFF"/>
      <rgbColor rgb="00800080"/>
      <rgbColor rgb="00800000"/>
      <rgbColor rgb="00008080"/>
      <rgbColor rgb="002300D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55E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2</xdr:row>
      <xdr:rowOff>114300</xdr:rowOff>
    </xdr:from>
    <xdr:to>
      <xdr:col>8</xdr:col>
      <xdr:colOff>400050</xdr:colOff>
      <xdr:row>10</xdr:row>
      <xdr:rowOff>57150</xdr:rowOff>
    </xdr:to>
    <xdr:pic>
      <xdr:nvPicPr>
        <xdr:cNvPr id="14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0" y="571500"/>
          <a:ext cx="1333500" cy="1238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1</xdr:row>
      <xdr:rowOff>38100</xdr:rowOff>
    </xdr:from>
    <xdr:to>
      <xdr:col>1</xdr:col>
      <xdr:colOff>438150</xdr:colOff>
      <xdr:row>6</xdr:row>
      <xdr:rowOff>0</xdr:rowOff>
    </xdr:to>
    <xdr:pic>
      <xdr:nvPicPr>
        <xdr:cNvPr id="2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9225" y="333375"/>
          <a:ext cx="895350" cy="771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zoomScale="80" zoomScaleNormal="80" workbookViewId="0">
      <selection activeCell="M25" sqref="M25"/>
    </sheetView>
  </sheetViews>
  <sheetFormatPr defaultColWidth="11.7109375" defaultRowHeight="12.75"/>
  <cols>
    <col min="1" max="1" width="20.85546875" customWidth="1"/>
    <col min="2" max="2" width="25.28515625" customWidth="1"/>
    <col min="5" max="5" width="15.85546875" customWidth="1"/>
    <col min="9" max="9" width="16.140625" customWidth="1"/>
    <col min="13" max="13" width="15.28515625" customWidth="1"/>
  </cols>
  <sheetData>
    <row r="1" spans="1:13" ht="23.25">
      <c r="C1" s="33" t="s">
        <v>50</v>
      </c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>
      <c r="C2" s="34" t="s">
        <v>51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C3" s="1"/>
    </row>
    <row r="4" spans="1:13">
      <c r="C4" s="1"/>
    </row>
    <row r="5" spans="1:13">
      <c r="A5" s="2"/>
      <c r="B5" s="2"/>
    </row>
    <row r="6" spans="1:13">
      <c r="A6" s="2"/>
      <c r="B6" s="2"/>
    </row>
    <row r="7" spans="1:13">
      <c r="A7" s="2"/>
      <c r="B7" s="2"/>
    </row>
    <row r="8" spans="1:13">
      <c r="A8" s="2"/>
      <c r="B8" s="2"/>
    </row>
    <row r="9" spans="1:13">
      <c r="F9" s="3"/>
    </row>
    <row r="16" spans="1:13" ht="18.75">
      <c r="C16" s="35" t="s">
        <v>0</v>
      </c>
      <c r="D16" s="35"/>
      <c r="E16" s="35"/>
      <c r="G16" s="36" t="s">
        <v>1</v>
      </c>
      <c r="H16" s="36"/>
      <c r="I16" s="36"/>
      <c r="K16" s="37" t="s">
        <v>2</v>
      </c>
      <c r="L16" s="37"/>
      <c r="M16" s="37"/>
    </row>
    <row r="17" spans="2:13" s="4" customFormat="1" ht="63.75">
      <c r="C17" s="5" t="s">
        <v>3</v>
      </c>
      <c r="D17" s="5" t="s">
        <v>4</v>
      </c>
      <c r="E17" s="5" t="s">
        <v>5</v>
      </c>
      <c r="G17" s="5" t="s">
        <v>6</v>
      </c>
      <c r="H17" s="5" t="s">
        <v>7</v>
      </c>
      <c r="I17" s="5" t="s">
        <v>8</v>
      </c>
      <c r="K17" s="25" t="s">
        <v>38</v>
      </c>
      <c r="L17" s="25" t="s">
        <v>39</v>
      </c>
      <c r="M17" s="25" t="s">
        <v>37</v>
      </c>
    </row>
    <row r="18" spans="2:13" s="4" customFormat="1">
      <c r="C18" s="5"/>
      <c r="D18" s="5"/>
      <c r="E18" s="5"/>
      <c r="G18" s="5"/>
      <c r="H18" s="5"/>
      <c r="I18" s="5"/>
      <c r="K18" s="5"/>
      <c r="L18" s="5"/>
      <c r="M18" s="5"/>
    </row>
    <row r="19" spans="2:13" s="4" customFormat="1">
      <c r="C19" s="5"/>
      <c r="D19" s="5"/>
      <c r="E19" s="5"/>
      <c r="G19" s="5"/>
      <c r="H19" s="5"/>
      <c r="I19" s="5"/>
      <c r="K19" s="5"/>
      <c r="L19" s="5"/>
      <c r="M19" s="5"/>
    </row>
    <row r="20" spans="2:13" ht="15.75">
      <c r="B20" s="6" t="s">
        <v>47</v>
      </c>
    </row>
    <row r="21" spans="2:13">
      <c r="B21" t="s">
        <v>40</v>
      </c>
      <c r="C21" s="7">
        <f>'January thru June 2010'!D30</f>
        <v>8</v>
      </c>
      <c r="D21" s="7">
        <f>SUM('January thru June 2010'!C10:C29)</f>
        <v>10</v>
      </c>
      <c r="E21" s="8">
        <f>SUM(C21/D21)</f>
        <v>0.8</v>
      </c>
      <c r="G21" s="7">
        <f>'January thru June 2010'!D51</f>
        <v>3</v>
      </c>
      <c r="H21" s="7">
        <f>SUM('January thru June 2010'!C41:C50)</f>
        <v>3</v>
      </c>
      <c r="I21" s="8">
        <f>SUM(G21/H21)</f>
        <v>1</v>
      </c>
      <c r="K21" s="7">
        <f>'January thru June 2010'!D72</f>
        <v>0</v>
      </c>
      <c r="L21" s="7">
        <f>SUM('January thru June 2010'!C62:C71)</f>
        <v>3</v>
      </c>
      <c r="M21" s="8">
        <f>SUM(K21/L21)</f>
        <v>0</v>
      </c>
    </row>
    <row r="22" spans="2:13">
      <c r="B22" t="s">
        <v>9</v>
      </c>
      <c r="C22" s="7">
        <f>'January thru June 2010'!E30</f>
        <v>8</v>
      </c>
      <c r="D22" s="7">
        <f>SUM('January thru June 2010'!C10:C29)</f>
        <v>10</v>
      </c>
      <c r="E22" s="8">
        <f>SUM(C22/D22)</f>
        <v>0.8</v>
      </c>
      <c r="G22" s="7">
        <f>'January thru June 2010'!E51</f>
        <v>3</v>
      </c>
      <c r="H22" s="7">
        <f>SUM('January thru June 2010'!C41:C50)</f>
        <v>3</v>
      </c>
      <c r="I22" s="8">
        <f>SUM(G22/H22)</f>
        <v>1</v>
      </c>
      <c r="K22" s="7">
        <f>'January thru June 2010'!E72</f>
        <v>3</v>
      </c>
      <c r="L22" s="7">
        <f>SUM('January thru June 2010'!C62:C71)</f>
        <v>3</v>
      </c>
      <c r="M22" s="8">
        <f>SUM(K22/L22)</f>
        <v>1</v>
      </c>
    </row>
    <row r="23" spans="2:13">
      <c r="B23" t="s">
        <v>46</v>
      </c>
      <c r="C23" s="7">
        <f>'January thru June 2010'!F30</f>
        <v>9</v>
      </c>
      <c r="D23" s="7">
        <f>SUM('January thru June 2010'!C10:C29)</f>
        <v>10</v>
      </c>
      <c r="E23" s="8">
        <f>SUM(C23/D23)</f>
        <v>0.9</v>
      </c>
      <c r="G23" s="7">
        <f>'January thru June 2010'!F51</f>
        <v>3</v>
      </c>
      <c r="H23" s="7">
        <f>SUM('January thru June 2010'!C41:C50)</f>
        <v>3</v>
      </c>
      <c r="I23" s="8">
        <f>SUM(G23/H23)</f>
        <v>1</v>
      </c>
      <c r="K23" s="7">
        <f>'January thru June 2010'!F72</f>
        <v>2</v>
      </c>
      <c r="L23" s="7">
        <f>SUM('January thru June 2010'!C62:C71)</f>
        <v>3</v>
      </c>
      <c r="M23" s="8">
        <f>SUM(K23/L23)</f>
        <v>0.66666666666666663</v>
      </c>
    </row>
    <row r="24" spans="2:13">
      <c r="C24" s="7"/>
      <c r="D24" s="7"/>
      <c r="E24" s="8"/>
      <c r="G24" s="7"/>
      <c r="H24" s="7"/>
      <c r="I24" s="8"/>
      <c r="K24" s="7"/>
      <c r="L24" s="7"/>
      <c r="M24" s="8"/>
    </row>
    <row r="25" spans="2:13">
      <c r="E25" s="8"/>
      <c r="I25" s="8"/>
      <c r="M25" s="8"/>
    </row>
    <row r="26" spans="2:13" ht="15.75">
      <c r="B26" s="9" t="s">
        <v>48</v>
      </c>
      <c r="E26" s="8"/>
      <c r="I26" s="8"/>
      <c r="M26" s="8"/>
    </row>
    <row r="27" spans="2:13">
      <c r="B27" t="s">
        <v>12</v>
      </c>
      <c r="C27" s="7">
        <f>'January thru June 2010'!H30</f>
        <v>10</v>
      </c>
      <c r="D27" s="7">
        <f>SUM('January thru June 2010'!C10:C29)</f>
        <v>10</v>
      </c>
      <c r="E27" s="8">
        <f t="shared" ref="E27:E29" si="0">SUM(C27/D27)</f>
        <v>1</v>
      </c>
      <c r="G27" s="7">
        <f>'January thru June 2010'!H51</f>
        <v>2</v>
      </c>
      <c r="H27" s="7">
        <f>SUM('January thru June 2010'!C41:C50)</f>
        <v>3</v>
      </c>
      <c r="I27" s="8">
        <f t="shared" ref="I27:I29" si="1">SUM(G27/H27)</f>
        <v>0.66666666666666663</v>
      </c>
      <c r="K27" s="7">
        <f>'January thru June 2010'!H72</f>
        <v>2</v>
      </c>
      <c r="L27" s="7">
        <f>SUM('January thru June 2010'!C62:C71)</f>
        <v>3</v>
      </c>
      <c r="M27" s="8">
        <f>SUM(K27/L27)</f>
        <v>0.66666666666666663</v>
      </c>
    </row>
    <row r="28" spans="2:13">
      <c r="B28" t="s">
        <v>10</v>
      </c>
      <c r="C28" s="7">
        <f>'January thru June 2010'!I30</f>
        <v>10</v>
      </c>
      <c r="D28" s="7">
        <f>SUM('January thru June 2010'!C10:C29)</f>
        <v>10</v>
      </c>
      <c r="E28" s="8">
        <f t="shared" si="0"/>
        <v>1</v>
      </c>
      <c r="G28" s="7">
        <f>'January thru June 2010'!I51</f>
        <v>3</v>
      </c>
      <c r="H28" s="7">
        <f>SUM('January thru June 2010'!C41:C50)</f>
        <v>3</v>
      </c>
      <c r="I28" s="8">
        <f t="shared" si="1"/>
        <v>1</v>
      </c>
      <c r="K28" s="7">
        <f>'January thru June 2010'!I72</f>
        <v>3</v>
      </c>
      <c r="L28" s="7">
        <f>SUM('January thru June 2010'!C62:C71)</f>
        <v>3</v>
      </c>
      <c r="M28" s="8">
        <f>SUM(K28/L28)</f>
        <v>1</v>
      </c>
    </row>
    <row r="29" spans="2:13">
      <c r="B29" t="s">
        <v>11</v>
      </c>
      <c r="C29" s="7">
        <f>'January thru June 2010'!J30</f>
        <v>10</v>
      </c>
      <c r="D29" s="7">
        <f>SUM('January thru June 2010'!C10:C29)</f>
        <v>10</v>
      </c>
      <c r="E29" s="8">
        <f t="shared" si="0"/>
        <v>1</v>
      </c>
      <c r="G29" s="7">
        <f>'January thru June 2010'!J51</f>
        <v>3</v>
      </c>
      <c r="H29">
        <f>SUM('January thru June 2010'!C41:C50)</f>
        <v>3</v>
      </c>
      <c r="I29" s="8">
        <f t="shared" si="1"/>
        <v>1</v>
      </c>
      <c r="K29">
        <f>'January thru June 2010'!J72</f>
        <v>3</v>
      </c>
      <c r="L29">
        <f>SUM('January thru June 2010'!C62:C71)</f>
        <v>3</v>
      </c>
      <c r="M29" s="8">
        <f>SUM(K29/L29)</f>
        <v>1</v>
      </c>
    </row>
    <row r="30" spans="2:13">
      <c r="E30" s="8"/>
      <c r="I30" s="8"/>
      <c r="M30" s="8"/>
    </row>
    <row r="32" spans="2:13">
      <c r="C32" s="38" t="s">
        <v>13</v>
      </c>
      <c r="D32" s="38"/>
      <c r="E32" s="38"/>
      <c r="G32" s="39" t="s">
        <v>14</v>
      </c>
      <c r="H32" s="39"/>
      <c r="I32" s="39"/>
      <c r="K32" s="40" t="s">
        <v>13</v>
      </c>
      <c r="L32" s="40"/>
      <c r="M32" s="40"/>
    </row>
    <row r="33" spans="2:9">
      <c r="H33" s="10"/>
    </row>
    <row r="34" spans="2:9">
      <c r="H34" s="10"/>
    </row>
    <row r="35" spans="2:9">
      <c r="G35" s="32"/>
      <c r="H35" s="32"/>
      <c r="I35" s="32"/>
    </row>
    <row r="36" spans="2:9">
      <c r="H36" s="11"/>
    </row>
    <row r="37" spans="2:9">
      <c r="B37" s="24"/>
    </row>
  </sheetData>
  <mergeCells count="9">
    <mergeCell ref="G35:I35"/>
    <mergeCell ref="C1:M1"/>
    <mergeCell ref="C2:M2"/>
    <mergeCell ref="C16:E16"/>
    <mergeCell ref="G16:I16"/>
    <mergeCell ref="K16:M16"/>
    <mergeCell ref="C32:E32"/>
    <mergeCell ref="G32:I32"/>
    <mergeCell ref="K32:M32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4"/>
  <sheetViews>
    <sheetView tabSelected="1" zoomScale="80" zoomScaleNormal="80" workbookViewId="0">
      <pane xSplit="3" topLeftCell="D1" activePane="topRight" state="frozen"/>
      <selection activeCell="A31" sqref="A31"/>
      <selection pane="topRight" activeCell="I51" sqref="I51"/>
    </sheetView>
  </sheetViews>
  <sheetFormatPr defaultColWidth="11.7109375" defaultRowHeight="12.75"/>
  <cols>
    <col min="1" max="1" width="28.140625" bestFit="1" customWidth="1"/>
    <col min="2" max="2" width="15.140625" customWidth="1"/>
    <col min="3" max="3" width="15.85546875" style="4" customWidth="1"/>
    <col min="6" max="6" width="13.140625" customWidth="1"/>
    <col min="7" max="7" width="3.140625" customWidth="1"/>
    <col min="8" max="8" width="14.5703125" customWidth="1"/>
    <col min="11" max="11" width="5.42578125" customWidth="1"/>
    <col min="12" max="12" width="26.42578125" customWidth="1"/>
    <col min="13" max="13" width="23.85546875" customWidth="1"/>
  </cols>
  <sheetData>
    <row r="1" spans="1:13" ht="23.25">
      <c r="A1" s="33" t="s">
        <v>50</v>
      </c>
      <c r="B1" s="33"/>
      <c r="C1" s="33"/>
    </row>
    <row r="7" spans="1:13" ht="18">
      <c r="D7" s="42" t="s">
        <v>47</v>
      </c>
      <c r="E7" s="42"/>
      <c r="F7" s="42"/>
      <c r="H7" s="41" t="s">
        <v>48</v>
      </c>
      <c r="I7" s="41"/>
      <c r="J7" s="41"/>
    </row>
    <row r="8" spans="1:13" ht="25.5">
      <c r="D8" s="25" t="s">
        <v>19</v>
      </c>
      <c r="E8" s="25" t="s">
        <v>15</v>
      </c>
      <c r="F8" s="25" t="s">
        <v>45</v>
      </c>
      <c r="H8" s="5" t="s">
        <v>18</v>
      </c>
      <c r="I8" s="5" t="s">
        <v>16</v>
      </c>
      <c r="J8" s="5" t="s">
        <v>17</v>
      </c>
      <c r="L8" s="12" t="s">
        <v>20</v>
      </c>
      <c r="M8" s="12" t="s">
        <v>5</v>
      </c>
    </row>
    <row r="9" spans="1:13" ht="15">
      <c r="A9" s="13" t="s">
        <v>21</v>
      </c>
      <c r="B9" s="14" t="s">
        <v>22</v>
      </c>
      <c r="C9" s="14" t="s">
        <v>23</v>
      </c>
      <c r="D9" s="29" t="s">
        <v>25</v>
      </c>
      <c r="E9" s="28" t="s">
        <v>24</v>
      </c>
      <c r="F9" s="27"/>
      <c r="H9" s="15"/>
      <c r="I9" s="30" t="s">
        <v>25</v>
      </c>
      <c r="J9" s="30" t="s">
        <v>24</v>
      </c>
    </row>
    <row r="11" spans="1:13">
      <c r="A11" s="16" t="s">
        <v>26</v>
      </c>
      <c r="B11" s="17">
        <v>40182</v>
      </c>
      <c r="C11" s="4">
        <v>1</v>
      </c>
      <c r="D11">
        <v>1</v>
      </c>
      <c r="E11">
        <v>1</v>
      </c>
      <c r="F11">
        <v>1</v>
      </c>
      <c r="H11">
        <v>1</v>
      </c>
      <c r="I11">
        <v>1</v>
      </c>
      <c r="J11">
        <v>1</v>
      </c>
      <c r="L11" s="7">
        <f t="shared" ref="L11:L17" si="0">SUM(D11:J11)</f>
        <v>6</v>
      </c>
      <c r="M11" s="8">
        <f>SUM(L11/6)</f>
        <v>1</v>
      </c>
    </row>
    <row r="12" spans="1:13">
      <c r="A12" s="23" t="s">
        <v>26</v>
      </c>
      <c r="B12" s="17">
        <v>40189</v>
      </c>
      <c r="C12" s="4">
        <v>1</v>
      </c>
      <c r="D12">
        <v>1</v>
      </c>
      <c r="E12">
        <v>1</v>
      </c>
      <c r="F12">
        <v>1</v>
      </c>
      <c r="H12">
        <v>1</v>
      </c>
      <c r="I12">
        <v>1</v>
      </c>
      <c r="J12">
        <v>1</v>
      </c>
      <c r="L12" s="7">
        <f t="shared" si="0"/>
        <v>6</v>
      </c>
      <c r="M12" s="8">
        <f t="shared" ref="M12:M29" si="1">SUM(L12/6)</f>
        <v>1</v>
      </c>
    </row>
    <row r="13" spans="1:13" ht="12.75" customHeight="1">
      <c r="A13" s="23" t="s">
        <v>26</v>
      </c>
      <c r="B13" s="17">
        <v>40196</v>
      </c>
      <c r="C13" s="4">
        <v>1</v>
      </c>
      <c r="F13">
        <v>1</v>
      </c>
      <c r="H13">
        <v>1</v>
      </c>
      <c r="I13">
        <v>1</v>
      </c>
      <c r="J13">
        <v>1</v>
      </c>
      <c r="L13" s="7">
        <f t="shared" si="0"/>
        <v>4</v>
      </c>
      <c r="M13" s="8">
        <f t="shared" si="1"/>
        <v>0.66666666666666663</v>
      </c>
    </row>
    <row r="14" spans="1:13">
      <c r="A14" s="23" t="s">
        <v>26</v>
      </c>
      <c r="B14" s="17">
        <v>40203</v>
      </c>
      <c r="C14" s="4">
        <v>1</v>
      </c>
      <c r="D14">
        <v>1</v>
      </c>
      <c r="E14">
        <v>1</v>
      </c>
      <c r="F14">
        <v>1</v>
      </c>
      <c r="H14">
        <v>1</v>
      </c>
      <c r="I14">
        <v>1</v>
      </c>
      <c r="J14">
        <v>1</v>
      </c>
      <c r="L14" s="7">
        <f t="shared" si="0"/>
        <v>6</v>
      </c>
      <c r="M14" s="8">
        <f t="shared" si="1"/>
        <v>1</v>
      </c>
    </row>
    <row r="15" spans="1:13">
      <c r="A15" s="23" t="s">
        <v>26</v>
      </c>
      <c r="B15" s="17">
        <v>40224</v>
      </c>
      <c r="C15" s="4">
        <v>1</v>
      </c>
      <c r="D15">
        <v>1</v>
      </c>
      <c r="E15">
        <v>1</v>
      </c>
      <c r="F15">
        <v>1</v>
      </c>
      <c r="H15">
        <v>1</v>
      </c>
      <c r="I15">
        <v>1</v>
      </c>
      <c r="J15">
        <v>1</v>
      </c>
      <c r="L15" s="7">
        <f t="shared" si="0"/>
        <v>6</v>
      </c>
      <c r="M15" s="8">
        <f t="shared" si="1"/>
        <v>1</v>
      </c>
    </row>
    <row r="16" spans="1:13">
      <c r="A16" s="23" t="s">
        <v>43</v>
      </c>
      <c r="B16" s="17">
        <v>40231</v>
      </c>
      <c r="C16" s="4">
        <v>0</v>
      </c>
      <c r="L16" s="7">
        <f t="shared" si="0"/>
        <v>0</v>
      </c>
      <c r="M16" s="8">
        <f t="shared" si="1"/>
        <v>0</v>
      </c>
    </row>
    <row r="17" spans="1:14">
      <c r="A17" s="23" t="s">
        <v>26</v>
      </c>
      <c r="B17" s="17">
        <v>40238</v>
      </c>
      <c r="C17" s="4">
        <v>1</v>
      </c>
      <c r="D17">
        <v>1</v>
      </c>
      <c r="F17">
        <v>1</v>
      </c>
      <c r="H17">
        <v>1</v>
      </c>
      <c r="I17">
        <v>1</v>
      </c>
      <c r="J17">
        <v>1</v>
      </c>
      <c r="L17" s="7">
        <f t="shared" si="0"/>
        <v>5</v>
      </c>
      <c r="M17" s="8">
        <f t="shared" si="1"/>
        <v>0.83333333333333337</v>
      </c>
    </row>
    <row r="18" spans="1:14">
      <c r="A18" s="23" t="s">
        <v>26</v>
      </c>
      <c r="B18" s="17">
        <v>40245</v>
      </c>
      <c r="C18" s="4">
        <v>1</v>
      </c>
      <c r="D18">
        <v>1</v>
      </c>
      <c r="E18">
        <v>1</v>
      </c>
      <c r="F18">
        <v>1</v>
      </c>
      <c r="H18">
        <v>1</v>
      </c>
      <c r="I18">
        <v>1</v>
      </c>
      <c r="J18">
        <v>1</v>
      </c>
      <c r="L18" s="7">
        <f>SUM(D18:K18)</f>
        <v>6</v>
      </c>
      <c r="M18" s="8">
        <f t="shared" si="1"/>
        <v>1</v>
      </c>
    </row>
    <row r="19" spans="1:14">
      <c r="A19" s="23" t="s">
        <v>26</v>
      </c>
      <c r="B19" s="17">
        <v>40252</v>
      </c>
      <c r="C19" s="4">
        <v>1</v>
      </c>
      <c r="E19">
        <v>1</v>
      </c>
      <c r="F19">
        <v>1</v>
      </c>
      <c r="H19">
        <v>1</v>
      </c>
      <c r="I19">
        <v>1</v>
      </c>
      <c r="J19">
        <v>1</v>
      </c>
      <c r="L19" s="7">
        <f t="shared" ref="L19:L29" si="2">SUM(D19:K19)</f>
        <v>5</v>
      </c>
      <c r="M19" s="8">
        <f t="shared" si="1"/>
        <v>0.83333333333333337</v>
      </c>
    </row>
    <row r="20" spans="1:14">
      <c r="A20" s="23" t="s">
        <v>26</v>
      </c>
      <c r="B20" s="17">
        <v>40259</v>
      </c>
      <c r="C20" s="4">
        <v>1</v>
      </c>
      <c r="D20">
        <v>1</v>
      </c>
      <c r="E20">
        <v>1</v>
      </c>
      <c r="F20">
        <v>1</v>
      </c>
      <c r="H20">
        <v>1</v>
      </c>
      <c r="I20">
        <v>1</v>
      </c>
      <c r="J20">
        <v>1</v>
      </c>
      <c r="L20" s="7">
        <f t="shared" si="2"/>
        <v>6</v>
      </c>
      <c r="M20" s="8">
        <f t="shared" si="1"/>
        <v>1</v>
      </c>
    </row>
    <row r="21" spans="1:14">
      <c r="A21" s="23" t="s">
        <v>26</v>
      </c>
      <c r="B21" s="17">
        <v>40273</v>
      </c>
      <c r="C21" s="4">
        <v>1</v>
      </c>
      <c r="D21">
        <v>1</v>
      </c>
      <c r="E21">
        <v>1</v>
      </c>
      <c r="H21">
        <v>1</v>
      </c>
      <c r="I21">
        <v>1</v>
      </c>
      <c r="J21">
        <v>1</v>
      </c>
      <c r="L21" s="7">
        <f t="shared" si="2"/>
        <v>5</v>
      </c>
      <c r="M21" s="8">
        <f t="shared" si="1"/>
        <v>0.83333333333333337</v>
      </c>
    </row>
    <row r="22" spans="1:14">
      <c r="A22" s="23"/>
      <c r="B22" s="26"/>
      <c r="L22" s="7">
        <f t="shared" si="2"/>
        <v>0</v>
      </c>
      <c r="M22" s="8">
        <f t="shared" si="1"/>
        <v>0</v>
      </c>
    </row>
    <row r="23" spans="1:14">
      <c r="A23" s="23"/>
      <c r="B23" s="26"/>
      <c r="L23" s="7">
        <f t="shared" si="2"/>
        <v>0</v>
      </c>
      <c r="M23" s="8">
        <f t="shared" si="1"/>
        <v>0</v>
      </c>
    </row>
    <row r="24" spans="1:14">
      <c r="A24" s="23"/>
      <c r="B24" s="26"/>
      <c r="L24" s="7">
        <f t="shared" si="2"/>
        <v>0</v>
      </c>
      <c r="M24" s="8">
        <f t="shared" si="1"/>
        <v>0</v>
      </c>
    </row>
    <row r="25" spans="1:14">
      <c r="A25" s="23"/>
      <c r="B25" s="26"/>
      <c r="L25" s="7">
        <f t="shared" si="2"/>
        <v>0</v>
      </c>
      <c r="M25" s="8">
        <f t="shared" si="1"/>
        <v>0</v>
      </c>
    </row>
    <row r="26" spans="1:14">
      <c r="A26" s="23"/>
      <c r="B26" s="26"/>
      <c r="L26" s="7">
        <f t="shared" si="2"/>
        <v>0</v>
      </c>
      <c r="M26" s="8">
        <f t="shared" si="1"/>
        <v>0</v>
      </c>
    </row>
    <row r="27" spans="1:14">
      <c r="A27" s="23"/>
      <c r="B27" s="26"/>
      <c r="L27" s="7">
        <f t="shared" si="2"/>
        <v>0</v>
      </c>
      <c r="M27" s="8">
        <f t="shared" si="1"/>
        <v>0</v>
      </c>
    </row>
    <row r="28" spans="1:14">
      <c r="A28" s="16"/>
      <c r="L28" s="7">
        <f t="shared" si="2"/>
        <v>0</v>
      </c>
      <c r="M28" s="8">
        <f t="shared" si="1"/>
        <v>0</v>
      </c>
    </row>
    <row r="29" spans="1:14">
      <c r="A29" s="16"/>
      <c r="L29" s="7">
        <f t="shared" si="2"/>
        <v>0</v>
      </c>
      <c r="M29" s="8">
        <f t="shared" si="1"/>
        <v>0</v>
      </c>
    </row>
    <row r="30" spans="1:14" ht="38.25">
      <c r="A30" s="16"/>
      <c r="C30" s="12" t="s">
        <v>27</v>
      </c>
      <c r="D30" s="7">
        <f>SUM(D11:D29)</f>
        <v>8</v>
      </c>
      <c r="E30" s="7">
        <f>SUM(E11:E29)</f>
        <v>8</v>
      </c>
      <c r="F30" s="7">
        <f>SUM(F11:F29)</f>
        <v>9</v>
      </c>
      <c r="H30" s="7">
        <f>SUM(H11:H29)</f>
        <v>10</v>
      </c>
      <c r="I30" s="7">
        <f>SUM(I11:I29)</f>
        <v>10</v>
      </c>
      <c r="J30" s="7">
        <f>SUM(J11:J29)</f>
        <v>10</v>
      </c>
      <c r="L30" s="7">
        <f>SUM(D30:J30)</f>
        <v>55</v>
      </c>
      <c r="M30" s="8">
        <f>SUM(L30/N30)</f>
        <v>0.91666666666666663</v>
      </c>
      <c r="N30" s="7">
        <f>SUM(C10:C29)*6</f>
        <v>60</v>
      </c>
    </row>
    <row r="31" spans="1:14">
      <c r="A31" s="16"/>
    </row>
    <row r="32" spans="1:14" ht="38.25">
      <c r="A32" s="16"/>
      <c r="C32" s="12" t="s">
        <v>28</v>
      </c>
      <c r="D32" s="8">
        <f>SUM(D30)/SUM(C11:C29)</f>
        <v>0.8</v>
      </c>
      <c r="E32" s="8">
        <f>SUM(E30)/SUM(C11:C29)</f>
        <v>0.8</v>
      </c>
      <c r="F32" s="8">
        <f>SUM(F30)/SUM(C11:C29)</f>
        <v>0.9</v>
      </c>
      <c r="H32" s="8">
        <f>SUM(H30)/SUM(C11:C29)</f>
        <v>1</v>
      </c>
      <c r="I32" s="8">
        <f>SUM(I30)/SUM(C11:C29)</f>
        <v>1</v>
      </c>
      <c r="J32" s="8">
        <f>SUM(J30)/SUM(C11:C29)</f>
        <v>1</v>
      </c>
    </row>
    <row r="33" spans="1:13">
      <c r="C33" s="12"/>
      <c r="D33" s="8"/>
      <c r="E33" s="8"/>
      <c r="F33" s="8"/>
      <c r="H33" s="8"/>
      <c r="I33" s="8"/>
    </row>
    <row r="34" spans="1:13">
      <c r="C34" s="12"/>
      <c r="D34" s="8"/>
      <c r="E34" s="8"/>
      <c r="F34" s="8"/>
      <c r="H34" s="8"/>
      <c r="I34" s="8"/>
    </row>
    <row r="35" spans="1:13">
      <c r="C35" s="12"/>
      <c r="D35" s="8"/>
      <c r="E35" s="8"/>
      <c r="F35" s="8"/>
      <c r="H35" s="8"/>
      <c r="I35" s="8"/>
    </row>
    <row r="36" spans="1:13">
      <c r="C36" s="12"/>
      <c r="D36" s="8"/>
      <c r="E36" s="8"/>
      <c r="F36" s="8"/>
      <c r="H36" s="8"/>
      <c r="I36" s="8"/>
    </row>
    <row r="37" spans="1:13" ht="18">
      <c r="C37" s="12"/>
      <c r="D37" s="42" t="s">
        <v>47</v>
      </c>
      <c r="E37" s="42"/>
      <c r="F37" s="42"/>
      <c r="H37" s="41" t="s">
        <v>48</v>
      </c>
      <c r="I37" s="41"/>
      <c r="J37" s="41"/>
    </row>
    <row r="38" spans="1:13" ht="25.5">
      <c r="C38" s="12"/>
      <c r="D38" s="25" t="s">
        <v>19</v>
      </c>
      <c r="E38" s="25" t="s">
        <v>15</v>
      </c>
      <c r="F38" s="25" t="s">
        <v>45</v>
      </c>
      <c r="H38" s="5" t="s">
        <v>18</v>
      </c>
      <c r="I38" s="5" t="s">
        <v>16</v>
      </c>
      <c r="J38" s="5" t="s">
        <v>17</v>
      </c>
      <c r="L38" s="12" t="s">
        <v>29</v>
      </c>
      <c r="M38" s="12" t="s">
        <v>8</v>
      </c>
    </row>
    <row r="39" spans="1:13" ht="15">
      <c r="A39" s="18" t="s">
        <v>30</v>
      </c>
      <c r="B39" s="14" t="s">
        <v>22</v>
      </c>
      <c r="C39" s="14" t="s">
        <v>23</v>
      </c>
      <c r="D39" s="29" t="s">
        <v>25</v>
      </c>
      <c r="E39" s="28" t="s">
        <v>24</v>
      </c>
      <c r="F39" s="27"/>
      <c r="H39" s="15"/>
      <c r="I39" s="30" t="s">
        <v>25</v>
      </c>
      <c r="J39" s="30" t="s">
        <v>24</v>
      </c>
    </row>
    <row r="40" spans="1:13">
      <c r="B40" s="19"/>
    </row>
    <row r="41" spans="1:13">
      <c r="A41" t="s">
        <v>41</v>
      </c>
      <c r="B41" s="17">
        <v>40244</v>
      </c>
      <c r="C41" s="4">
        <v>1</v>
      </c>
      <c r="D41">
        <v>1</v>
      </c>
      <c r="E41">
        <v>1</v>
      </c>
      <c r="F41" s="19">
        <v>1</v>
      </c>
      <c r="I41">
        <v>1</v>
      </c>
      <c r="J41">
        <v>1</v>
      </c>
      <c r="L41" s="7">
        <f t="shared" ref="L41:L51" si="3">SUM(D41:J41)</f>
        <v>5</v>
      </c>
      <c r="M41" s="8">
        <f>SUM(L41/6)</f>
        <v>0.83333333333333337</v>
      </c>
    </row>
    <row r="42" spans="1:13">
      <c r="A42" t="s">
        <v>44</v>
      </c>
      <c r="B42" s="26">
        <v>40244</v>
      </c>
      <c r="C42" s="4">
        <v>1</v>
      </c>
      <c r="D42">
        <v>1</v>
      </c>
      <c r="E42">
        <v>1</v>
      </c>
      <c r="F42">
        <v>1</v>
      </c>
      <c r="H42">
        <v>1</v>
      </c>
      <c r="I42">
        <v>1</v>
      </c>
      <c r="J42">
        <v>1</v>
      </c>
      <c r="L42" s="7">
        <f t="shared" si="3"/>
        <v>6</v>
      </c>
      <c r="M42" s="8">
        <f t="shared" ref="M42:M50" si="4">SUM(L42/6)</f>
        <v>1</v>
      </c>
    </row>
    <row r="43" spans="1:13">
      <c r="A43" t="s">
        <v>44</v>
      </c>
      <c r="B43" s="22">
        <v>40251</v>
      </c>
      <c r="C43" s="4">
        <v>1</v>
      </c>
      <c r="D43">
        <v>1</v>
      </c>
      <c r="E43">
        <v>1</v>
      </c>
      <c r="F43">
        <v>1</v>
      </c>
      <c r="H43">
        <v>1</v>
      </c>
      <c r="I43">
        <v>1</v>
      </c>
      <c r="J43">
        <v>1</v>
      </c>
      <c r="L43" s="7">
        <f t="shared" si="3"/>
        <v>6</v>
      </c>
      <c r="M43" s="8">
        <f t="shared" si="4"/>
        <v>1</v>
      </c>
    </row>
    <row r="44" spans="1:13">
      <c r="B44" s="22"/>
      <c r="L44" s="7">
        <f t="shared" si="3"/>
        <v>0</v>
      </c>
      <c r="M44" s="8">
        <f t="shared" si="4"/>
        <v>0</v>
      </c>
    </row>
    <row r="45" spans="1:13">
      <c r="B45" s="22"/>
      <c r="L45" s="7">
        <f t="shared" si="3"/>
        <v>0</v>
      </c>
      <c r="M45" s="8">
        <f t="shared" si="4"/>
        <v>0</v>
      </c>
    </row>
    <row r="46" spans="1:13">
      <c r="B46" s="19"/>
      <c r="L46" s="7">
        <f t="shared" si="3"/>
        <v>0</v>
      </c>
      <c r="M46" s="8">
        <f t="shared" si="4"/>
        <v>0</v>
      </c>
    </row>
    <row r="47" spans="1:13">
      <c r="B47" s="19"/>
      <c r="L47" s="7">
        <f t="shared" si="3"/>
        <v>0</v>
      </c>
      <c r="M47" s="8">
        <f t="shared" si="4"/>
        <v>0</v>
      </c>
    </row>
    <row r="48" spans="1:13">
      <c r="L48" s="7">
        <f t="shared" si="3"/>
        <v>0</v>
      </c>
      <c r="M48" s="8">
        <f t="shared" si="4"/>
        <v>0</v>
      </c>
    </row>
    <row r="49" spans="1:14">
      <c r="L49" s="7">
        <f t="shared" si="3"/>
        <v>0</v>
      </c>
      <c r="M49" s="8">
        <f t="shared" si="4"/>
        <v>0</v>
      </c>
    </row>
    <row r="50" spans="1:14">
      <c r="L50" s="7">
        <f t="shared" si="3"/>
        <v>0</v>
      </c>
      <c r="M50" s="8">
        <f t="shared" si="4"/>
        <v>0</v>
      </c>
    </row>
    <row r="51" spans="1:14" ht="25.5">
      <c r="C51" s="12" t="s">
        <v>31</v>
      </c>
      <c r="D51" s="7">
        <f>SUM(D41:D50)</f>
        <v>3</v>
      </c>
      <c r="E51" s="7">
        <f>SUM(E41:E50)</f>
        <v>3</v>
      </c>
      <c r="F51" s="7">
        <f>SUM(F41:F50)</f>
        <v>3</v>
      </c>
      <c r="H51" s="7">
        <f>SUM(H41:H50)</f>
        <v>2</v>
      </c>
      <c r="I51" s="7">
        <f>SUM(I41:I50)</f>
        <v>3</v>
      </c>
      <c r="J51" s="7">
        <f>SUM(J41:J50)</f>
        <v>3</v>
      </c>
      <c r="L51" s="7">
        <f t="shared" si="3"/>
        <v>17</v>
      </c>
      <c r="M51" s="8">
        <f>SUM(L51/N51)</f>
        <v>0.94444444444444442</v>
      </c>
      <c r="N51" s="7">
        <f>SUM(C40:C50)*(6)</f>
        <v>18</v>
      </c>
    </row>
    <row r="53" spans="1:14" ht="38.25">
      <c r="C53" s="12" t="s">
        <v>32</v>
      </c>
      <c r="D53" s="8">
        <f>SUM(D51)/SUM(C41:C50)</f>
        <v>1</v>
      </c>
      <c r="E53" s="8">
        <f>SUM(E51)/SUM(C41:C50)</f>
        <v>1</v>
      </c>
      <c r="F53" s="8" t="e">
        <f>SUM(F51)/SUM(C45:C50)</f>
        <v>#DIV/0!</v>
      </c>
      <c r="G53" s="8"/>
      <c r="H53" s="8">
        <f>SUM(H51)/SUM(C41:C50)</f>
        <v>0.66666666666666663</v>
      </c>
      <c r="I53" s="8">
        <f>SUM(I51)/SUM(C41:C50)</f>
        <v>1</v>
      </c>
      <c r="J53" s="8">
        <f>SUM(J51)/SUM(C41:C50)</f>
        <v>1</v>
      </c>
    </row>
    <row r="58" spans="1:14" ht="18">
      <c r="C58" s="12"/>
      <c r="D58" s="42" t="s">
        <v>47</v>
      </c>
      <c r="E58" s="42"/>
      <c r="F58" s="42"/>
      <c r="H58" s="41" t="s">
        <v>48</v>
      </c>
      <c r="I58" s="41"/>
      <c r="J58" s="41"/>
    </row>
    <row r="59" spans="1:14" ht="38.25">
      <c r="C59" s="12"/>
      <c r="D59" s="25" t="s">
        <v>19</v>
      </c>
      <c r="E59" s="25" t="s">
        <v>15</v>
      </c>
      <c r="F59" s="25" t="s">
        <v>45</v>
      </c>
      <c r="H59" s="5" t="s">
        <v>18</v>
      </c>
      <c r="I59" s="5" t="s">
        <v>16</v>
      </c>
      <c r="J59" s="5" t="s">
        <v>17</v>
      </c>
      <c r="L59" s="12" t="s">
        <v>36</v>
      </c>
      <c r="M59" s="12" t="s">
        <v>37</v>
      </c>
    </row>
    <row r="60" spans="1:14" ht="15">
      <c r="A60" s="20" t="s">
        <v>2</v>
      </c>
      <c r="B60" s="14" t="s">
        <v>22</v>
      </c>
      <c r="C60" s="21" t="s">
        <v>33</v>
      </c>
      <c r="D60" s="29" t="s">
        <v>25</v>
      </c>
      <c r="E60" s="28" t="s">
        <v>24</v>
      </c>
      <c r="F60" s="27"/>
      <c r="H60" s="15"/>
      <c r="I60" s="30" t="s">
        <v>25</v>
      </c>
      <c r="J60" s="30" t="s">
        <v>24</v>
      </c>
    </row>
    <row r="61" spans="1:14">
      <c r="B61" s="19"/>
    </row>
    <row r="62" spans="1:14">
      <c r="A62" t="s">
        <v>42</v>
      </c>
      <c r="B62" s="17">
        <v>39858</v>
      </c>
      <c r="C62" s="4">
        <v>2</v>
      </c>
      <c r="E62">
        <v>2</v>
      </c>
      <c r="F62" s="4">
        <v>2</v>
      </c>
      <c r="H62">
        <v>2</v>
      </c>
      <c r="I62">
        <v>2</v>
      </c>
      <c r="J62">
        <v>2</v>
      </c>
      <c r="L62" s="7">
        <f t="shared" ref="L62:L72" si="5">SUM(D62:J62)</f>
        <v>10</v>
      </c>
      <c r="M62" s="8">
        <f>L62/SUM(C62*6)</f>
        <v>0.83333333333333337</v>
      </c>
    </row>
    <row r="63" spans="1:14">
      <c r="A63" t="s">
        <v>49</v>
      </c>
      <c r="B63" s="17">
        <v>40251</v>
      </c>
      <c r="C63" s="4">
        <v>1</v>
      </c>
      <c r="E63">
        <v>1</v>
      </c>
      <c r="F63" s="31"/>
      <c r="I63">
        <v>1</v>
      </c>
      <c r="J63">
        <v>1</v>
      </c>
      <c r="L63" s="7">
        <f t="shared" si="5"/>
        <v>3</v>
      </c>
      <c r="M63" s="8">
        <f t="shared" ref="M63:M71" si="6">L63/SUM(C63*6)</f>
        <v>0.5</v>
      </c>
    </row>
    <row r="64" spans="1:14">
      <c r="B64" s="22"/>
      <c r="L64" s="7">
        <f t="shared" si="5"/>
        <v>0</v>
      </c>
      <c r="M64" s="8" t="e">
        <f t="shared" si="6"/>
        <v>#DIV/0!</v>
      </c>
    </row>
    <row r="65" spans="2:14">
      <c r="B65" s="22"/>
      <c r="L65" s="7">
        <f t="shared" si="5"/>
        <v>0</v>
      </c>
      <c r="M65" s="8" t="e">
        <f t="shared" si="6"/>
        <v>#DIV/0!</v>
      </c>
    </row>
    <row r="66" spans="2:14">
      <c r="B66" s="22"/>
      <c r="L66" s="7">
        <f t="shared" si="5"/>
        <v>0</v>
      </c>
      <c r="M66" s="8" t="e">
        <f t="shared" si="6"/>
        <v>#DIV/0!</v>
      </c>
    </row>
    <row r="67" spans="2:14">
      <c r="B67" s="22"/>
      <c r="L67" s="7">
        <f t="shared" si="5"/>
        <v>0</v>
      </c>
      <c r="M67" s="8" t="e">
        <f t="shared" si="6"/>
        <v>#DIV/0!</v>
      </c>
    </row>
    <row r="68" spans="2:14">
      <c r="B68" s="22"/>
      <c r="L68" s="7">
        <f t="shared" si="5"/>
        <v>0</v>
      </c>
      <c r="M68" s="8" t="e">
        <f t="shared" si="6"/>
        <v>#DIV/0!</v>
      </c>
    </row>
    <row r="69" spans="2:14">
      <c r="B69" s="26"/>
      <c r="L69" s="7">
        <f t="shared" si="5"/>
        <v>0</v>
      </c>
      <c r="M69" s="8" t="e">
        <f t="shared" si="6"/>
        <v>#DIV/0!</v>
      </c>
    </row>
    <row r="70" spans="2:14">
      <c r="B70" s="26"/>
      <c r="L70" s="7">
        <f t="shared" si="5"/>
        <v>0</v>
      </c>
      <c r="M70" s="8" t="e">
        <f t="shared" si="6"/>
        <v>#DIV/0!</v>
      </c>
    </row>
    <row r="71" spans="2:14">
      <c r="L71" s="7">
        <f t="shared" si="5"/>
        <v>0</v>
      </c>
      <c r="M71" s="8" t="e">
        <f t="shared" si="6"/>
        <v>#DIV/0!</v>
      </c>
    </row>
    <row r="72" spans="2:14" ht="51">
      <c r="C72" s="12" t="s">
        <v>34</v>
      </c>
      <c r="D72" s="7">
        <f>SUM(D62:D71)</f>
        <v>0</v>
      </c>
      <c r="E72" s="7">
        <f>SUM(E62:E71)</f>
        <v>3</v>
      </c>
      <c r="F72" s="7">
        <f>SUM(F62:F71)</f>
        <v>2</v>
      </c>
      <c r="H72" s="7">
        <f>SUM(H62:H71)</f>
        <v>2</v>
      </c>
      <c r="I72" s="7">
        <f>SUM(I62:I71)</f>
        <v>3</v>
      </c>
      <c r="J72" s="7">
        <f>SUM(J62:J71)</f>
        <v>3</v>
      </c>
      <c r="L72" s="7">
        <f t="shared" si="5"/>
        <v>13</v>
      </c>
      <c r="M72" s="8">
        <f>SUM(L72/N72)</f>
        <v>0.72222222222222221</v>
      </c>
      <c r="N72" s="7">
        <f>SUM(C61:C71)*(6)</f>
        <v>18</v>
      </c>
    </row>
    <row r="74" spans="2:14" ht="51">
      <c r="C74" s="12" t="s">
        <v>35</v>
      </c>
      <c r="D74" s="8">
        <f>SUM(D72)/SUM(C62:C71)</f>
        <v>0</v>
      </c>
      <c r="E74" s="8">
        <f>SUM(E72)/SUM(C62:C71)</f>
        <v>1</v>
      </c>
      <c r="F74" s="8">
        <f>SUM(F72)/SUM(C62:C71)</f>
        <v>0.66666666666666663</v>
      </c>
      <c r="G74" s="8"/>
      <c r="H74" s="8">
        <f>SUM(H72)/SUM(C62:C71)</f>
        <v>0.66666666666666663</v>
      </c>
      <c r="I74" s="8">
        <f>SUM(I72)/SUM(C62:C71)</f>
        <v>1</v>
      </c>
      <c r="J74" s="8">
        <f>SUM(J72)/SUM(C62:C71)</f>
        <v>1</v>
      </c>
    </row>
  </sheetData>
  <mergeCells count="7">
    <mergeCell ref="H58:J58"/>
    <mergeCell ref="D58:F58"/>
    <mergeCell ref="A1:C1"/>
    <mergeCell ref="D7:F7"/>
    <mergeCell ref="D37:F37"/>
    <mergeCell ref="H7:J7"/>
    <mergeCell ref="H37:J3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Attendance Record</vt:lpstr>
      <vt:lpstr>January thru June 2010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2008-09-04T12:09:26Z</dcterms:created>
  <dcterms:modified xsi:type="dcterms:W3CDTF">2010-04-08T01:01:38Z</dcterms:modified>
</cp:coreProperties>
</file>